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10995" activeTab="0"/>
  </bookViews>
  <sheets>
    <sheet name="69 ohm" sheetId="1" r:id="rId1"/>
    <sheet name="55 ohm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<sst xmlns="http://schemas.openxmlformats.org/spreadsheetml/2006/main" count="46" uniqueCount="23">
  <si>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Xr</t>
  </si>
  <si>
    <t>as</t>
  </si>
  <si>
    <t>K</t>
  </si>
  <si>
    <t>alfa</t>
  </si>
  <si>
    <t>U</t>
  </si>
  <si>
    <t>k</t>
  </si>
  <si>
    <t>I</t>
  </si>
  <si>
    <t>ri</t>
  </si>
  <si>
    <t>Rv</t>
  </si>
  <si>
    <t>Iv</t>
  </si>
  <si>
    <t>R</t>
  </si>
  <si>
    <t>P</t>
  </si>
  <si>
    <t>Ip</t>
  </si>
  <si>
    <t>a</t>
  </si>
  <si>
    <t>Závěr :</t>
  </si>
  <si>
    <t>Střední škola energetická a stavební,</t>
  </si>
  <si>
    <t>Chomutov, Na Průhoně 4800, příspěvková organizace</t>
  </si>
  <si>
    <r>
      <t>Jméno :</t>
    </r>
    <r>
      <rPr>
        <b/>
        <sz val="10"/>
        <color indexed="17"/>
        <rFont val="Arial"/>
        <family val="2"/>
      </rPr>
      <t xml:space="preserve"> Lukáš Zafer</t>
    </r>
  </si>
  <si>
    <r>
      <t xml:space="preserve">Třída : </t>
    </r>
    <r>
      <rPr>
        <b/>
        <sz val="10"/>
        <color indexed="17"/>
        <rFont val="Arial"/>
        <family val="2"/>
      </rPr>
      <t>E.2</t>
    </r>
    <r>
      <rPr>
        <sz val="10"/>
        <rFont val="Arial"/>
        <family val="0"/>
      </rPr>
      <t xml:space="preserve">  / Skupina : </t>
    </r>
    <r>
      <rPr>
        <b/>
        <sz val="10"/>
        <color indexed="17"/>
        <rFont val="Arial"/>
        <family val="2"/>
      </rPr>
      <t>B</t>
    </r>
  </si>
  <si>
    <t xml:space="preserve">Závěr : </t>
  </si>
  <si>
    <t xml:space="preserve">Nevyhovuje ! </t>
  </si>
  <si>
    <r>
      <t xml:space="preserve">Cíl měření : </t>
    </r>
    <r>
      <rPr>
        <b/>
        <sz val="10"/>
        <color indexed="17"/>
        <rFont val="Arial"/>
        <family val="2"/>
      </rPr>
      <t>Měření pomocí Ω metody / malé odpory</t>
    </r>
  </si>
  <si>
    <t>Nevyhovuje 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</si>
</sst>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25"/>
          <c:w val="0.95675"/>
          <c:h val="0.92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'69 ohm'!$I$10:$I$19</c:f>
              <c:numCache/>
            </c:numRef>
          </c:xVal>
          <c:yVal>
            <c:numRef>
              <c:f>'69 ohm'!$S$10:$S$19</c:f>
              <c:numCache/>
            </c:numRef>
          </c:yVal>
          <c:smooth val="0"/>
        </c:ser>
        <c:axId val="40168327"/>
        <c:axId val="52426204"/>
      </c:scatterChart>
      <c:valAx>
        <c:axId val="40168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6204"/>
        <c:crosses val="autoZero"/>
        <c:crossBetween val="midCat"/>
        <c:dispUnits/>
      </c:valAx>
      <c:valAx>
        <c:axId val="524262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8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5"/>
          <c:w val="0.954"/>
          <c:h val="0.92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'69 ohm'!$I$10:$I$19</c:f>
              <c:numCache/>
            </c:numRef>
          </c:xVal>
          <c:yVal>
            <c:numRef>
              <c:f>'69 ohm'!$N$10:$N$19</c:f>
              <c:numCache/>
            </c:numRef>
          </c:yVal>
          <c:smooth val="0"/>
        </c:ser>
        <c:axId val="10452013"/>
        <c:axId val="1658442"/>
      </c:scatterChart>
      <c:valAx>
        <c:axId val="1045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442"/>
        <c:crosses val="autoZero"/>
        <c:crossBetween val="midCat"/>
        <c:dispUnits/>
      </c:valAx>
      <c:valAx>
        <c:axId val="1658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52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29"/>
          <c:w val="0.95775"/>
          <c:h val="0.91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 ohm'!$I$10:$I$19</c:f>
              <c:numCache/>
            </c:numRef>
          </c:xVal>
          <c:yVal>
            <c:numRef>
              <c:f>'55 ohm'!$S$10:$S$19</c:f>
              <c:numCache/>
            </c:numRef>
          </c:yVal>
          <c:smooth val="0"/>
        </c:ser>
        <c:axId val="21559747"/>
        <c:axId val="11841256"/>
      </c:scatterChart>
      <c:valAx>
        <c:axId val="215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256"/>
        <c:crosses val="autoZero"/>
        <c:crossBetween val="midCat"/>
        <c:dispUnits/>
      </c:valAx>
      <c:valAx>
        <c:axId val="118412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9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225"/>
          <c:w val="0.95675"/>
          <c:h val="0.91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 ohm'!$I$10:$I$19</c:f>
              <c:numCache/>
            </c:numRef>
          </c:xVal>
          <c:yVal>
            <c:numRef>
              <c:f>'55 ohm'!$N$10:$N$19</c:f>
              <c:numCache/>
            </c:numRef>
          </c:yVal>
          <c:smooth val="0"/>
        </c:ser>
        <c:axId val="19718601"/>
        <c:axId val="55015222"/>
      </c:scatterChart>
      <c:valAx>
        <c:axId val="1971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5222"/>
        <c:crosses val="autoZero"/>
        <c:crossBetween val="midCat"/>
        <c:dispUnits/>
      </c:valAx>
      <c:valAx>
        <c:axId val="55015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8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123825</xdr:rowOff>
    </xdr:from>
    <xdr:to>
      <xdr:col>13</xdr:col>
      <xdr:colOff>47625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171450" y="3533775"/>
        <a:ext cx="4486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20</xdr:row>
      <xdr:rowOff>133350</xdr:rowOff>
    </xdr:from>
    <xdr:to>
      <xdr:col>20</xdr:col>
      <xdr:colOff>457200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733925" y="3543300"/>
        <a:ext cx="42195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21</xdr:row>
      <xdr:rowOff>28575</xdr:rowOff>
    </xdr:from>
    <xdr:to>
      <xdr:col>1</xdr:col>
      <xdr:colOff>0</xdr:colOff>
      <xdr:row>22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80975" y="360045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11</xdr:col>
      <xdr:colOff>419100</xdr:colOff>
      <xdr:row>36</xdr:row>
      <xdr:rowOff>19050</xdr:rowOff>
    </xdr:from>
    <xdr:to>
      <xdr:col>12</xdr:col>
      <xdr:colOff>133350</xdr:colOff>
      <xdr:row>37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19575" y="60198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13</xdr:col>
      <xdr:colOff>152400</xdr:colOff>
      <xdr:row>21</xdr:row>
      <xdr:rowOff>47625</xdr:rowOff>
    </xdr:from>
    <xdr:to>
      <xdr:col>13</xdr:col>
      <xdr:colOff>266700</xdr:colOff>
      <xdr:row>22</xdr:row>
      <xdr:rowOff>47625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762500" y="361950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20</xdr:col>
      <xdr:colOff>314325</xdr:colOff>
      <xdr:row>36</xdr:row>
      <xdr:rowOff>9525</xdr:rowOff>
    </xdr:from>
    <xdr:to>
      <xdr:col>20</xdr:col>
      <xdr:colOff>447675</xdr:colOff>
      <xdr:row>37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810625" y="60102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2</xdr:col>
      <xdr:colOff>9525</xdr:colOff>
      <xdr:row>26</xdr:row>
      <xdr:rowOff>104775</xdr:rowOff>
    </xdr:from>
    <xdr:to>
      <xdr:col>12</xdr:col>
      <xdr:colOff>180975</xdr:colOff>
      <xdr:row>26</xdr:row>
      <xdr:rowOff>114300</xdr:rowOff>
    </xdr:to>
    <xdr:sp>
      <xdr:nvSpPr>
        <xdr:cNvPr id="7" name="Line 8"/>
        <xdr:cNvSpPr>
          <a:spLocks/>
        </xdr:cNvSpPr>
      </xdr:nvSpPr>
      <xdr:spPr>
        <a:xfrm flipH="1" flipV="1">
          <a:off x="657225" y="4486275"/>
          <a:ext cx="37623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76200</xdr:rowOff>
    </xdr:from>
    <xdr:to>
      <xdr:col>12</xdr:col>
      <xdr:colOff>180975</xdr:colOff>
      <xdr:row>33</xdr:row>
      <xdr:rowOff>85725</xdr:rowOff>
    </xdr:to>
    <xdr:sp>
      <xdr:nvSpPr>
        <xdr:cNvPr id="8" name="Line 9"/>
        <xdr:cNvSpPr>
          <a:spLocks/>
        </xdr:cNvSpPr>
      </xdr:nvSpPr>
      <xdr:spPr>
        <a:xfrm flipH="1" flipV="1">
          <a:off x="657225" y="5591175"/>
          <a:ext cx="37623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85725</xdr:rowOff>
    </xdr:from>
    <xdr:to>
      <xdr:col>12</xdr:col>
      <xdr:colOff>238125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80975" y="3333750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114300</xdr:rowOff>
    </xdr:from>
    <xdr:to>
      <xdr:col>21</xdr:col>
      <xdr:colOff>485775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4838700" y="3362325"/>
        <a:ext cx="44862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30</xdr:row>
      <xdr:rowOff>57150</xdr:rowOff>
    </xdr:from>
    <xdr:to>
      <xdr:col>12</xdr:col>
      <xdr:colOff>104775</xdr:colOff>
      <xdr:row>30</xdr:row>
      <xdr:rowOff>66675</xdr:rowOff>
    </xdr:to>
    <xdr:sp>
      <xdr:nvSpPr>
        <xdr:cNvPr id="3" name="Line 5"/>
        <xdr:cNvSpPr>
          <a:spLocks/>
        </xdr:cNvSpPr>
      </xdr:nvSpPr>
      <xdr:spPr>
        <a:xfrm flipH="1" flipV="1">
          <a:off x="857250" y="5086350"/>
          <a:ext cx="37623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27</xdr:row>
      <xdr:rowOff>66675</xdr:rowOff>
    </xdr:from>
    <xdr:to>
      <xdr:col>12</xdr:col>
      <xdr:colOff>95250</xdr:colOff>
      <xdr:row>27</xdr:row>
      <xdr:rowOff>76200</xdr:rowOff>
    </xdr:to>
    <xdr:sp>
      <xdr:nvSpPr>
        <xdr:cNvPr id="4" name="Line 7"/>
        <xdr:cNvSpPr>
          <a:spLocks/>
        </xdr:cNvSpPr>
      </xdr:nvSpPr>
      <xdr:spPr>
        <a:xfrm flipH="1" flipV="1">
          <a:off x="847725" y="4610100"/>
          <a:ext cx="37623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19</xdr:row>
      <xdr:rowOff>152400</xdr:rowOff>
    </xdr:from>
    <xdr:to>
      <xdr:col>0</xdr:col>
      <xdr:colOff>400050</xdr:colOff>
      <xdr:row>21</xdr:row>
      <xdr:rowOff>19050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47650" y="340042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12</xdr:col>
      <xdr:colOff>19050</xdr:colOff>
      <xdr:row>32</xdr:row>
      <xdr:rowOff>133350</xdr:rowOff>
    </xdr:from>
    <xdr:to>
      <xdr:col>12</xdr:col>
      <xdr:colOff>180975</xdr:colOff>
      <xdr:row>33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533900" y="548640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13</xdr:col>
      <xdr:colOff>19050</xdr:colOff>
      <xdr:row>20</xdr:row>
      <xdr:rowOff>9525</xdr:rowOff>
    </xdr:from>
    <xdr:to>
      <xdr:col>13</xdr:col>
      <xdr:colOff>133350</xdr:colOff>
      <xdr:row>21</xdr:row>
      <xdr:rowOff>19050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857750" y="3419475"/>
          <a:ext cx="114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21</xdr:col>
      <xdr:colOff>276225</xdr:colOff>
      <xdr:row>32</xdr:row>
      <xdr:rowOff>152400</xdr:rowOff>
    </xdr:from>
    <xdr:to>
      <xdr:col>21</xdr:col>
      <xdr:colOff>428625</xdr:colOff>
      <xdr:row>34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9115425" y="55054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5.7109375" style="0" customWidth="1"/>
    <col min="4" max="4" width="6.00390625" style="0" customWidth="1"/>
    <col min="5" max="5" width="5.00390625" style="0" customWidth="1"/>
    <col min="6" max="6" width="4.8515625" style="0" customWidth="1"/>
    <col min="7" max="7" width="5.57421875" style="0" customWidth="1"/>
    <col min="8" max="8" width="5.7109375" style="0" customWidth="1"/>
    <col min="9" max="9" width="4.8515625" style="0" customWidth="1"/>
    <col min="10" max="10" width="4.7109375" style="0" customWidth="1"/>
    <col min="11" max="11" width="4.8515625" style="0" customWidth="1"/>
    <col min="12" max="12" width="6.57421875" style="0" customWidth="1"/>
    <col min="13" max="14" width="5.57421875" style="0" customWidth="1"/>
    <col min="15" max="15" width="9.57421875" style="0" customWidth="1"/>
    <col min="16" max="16" width="8.57421875" style="0" customWidth="1"/>
    <col min="17" max="17" width="7.421875" style="0" customWidth="1"/>
    <col min="18" max="18" width="8.8515625" style="0" customWidth="1"/>
  </cols>
  <sheetData>
    <row r="2" ht="23.25">
      <c r="N2" s="5" t="s">
        <v>15</v>
      </c>
    </row>
    <row r="3" ht="15.75">
      <c r="N3" s="6" t="s">
        <v>16</v>
      </c>
    </row>
    <row r="5" spans="7:16" ht="12.75">
      <c r="G5" t="s">
        <v>17</v>
      </c>
      <c r="P5" t="s">
        <v>18</v>
      </c>
    </row>
    <row r="7" ht="12.75">
      <c r="G7" t="s">
        <v>21</v>
      </c>
    </row>
    <row r="9" spans="5:20" ht="12.75">
      <c r="E9" s="1" t="s">
        <v>0</v>
      </c>
      <c r="F9" s="1" t="s">
        <v>1</v>
      </c>
      <c r="G9" s="1" t="s">
        <v>2</v>
      </c>
      <c r="H9" s="1" t="s">
        <v>13</v>
      </c>
      <c r="I9" s="1" t="s">
        <v>4</v>
      </c>
      <c r="J9" s="1" t="s">
        <v>0</v>
      </c>
      <c r="K9" s="1" t="s">
        <v>1</v>
      </c>
      <c r="L9" s="1" t="s">
        <v>5</v>
      </c>
      <c r="M9" s="1" t="s">
        <v>13</v>
      </c>
      <c r="N9" s="1" t="s">
        <v>6</v>
      </c>
      <c r="O9" s="1" t="s">
        <v>7</v>
      </c>
      <c r="P9" s="1" t="s">
        <v>8</v>
      </c>
      <c r="Q9" s="1" t="s">
        <v>9</v>
      </c>
      <c r="R9" s="1" t="s">
        <v>12</v>
      </c>
      <c r="S9" s="1" t="s">
        <v>10</v>
      </c>
      <c r="T9" s="1" t="s">
        <v>11</v>
      </c>
    </row>
    <row r="10" spans="5:20" ht="12.75">
      <c r="E10" s="2">
        <v>6</v>
      </c>
      <c r="F10" s="2">
        <v>120</v>
      </c>
      <c r="G10" s="2">
        <f aca="true" t="shared" si="0" ref="G10:G19">E10/F10</f>
        <v>0.05</v>
      </c>
      <c r="H10" s="2">
        <v>30</v>
      </c>
      <c r="I10" s="2">
        <f aca="true" t="shared" si="1" ref="I10:I19">G10*H10</f>
        <v>1.5</v>
      </c>
      <c r="J10" s="2">
        <v>60</v>
      </c>
      <c r="K10" s="2">
        <v>120</v>
      </c>
      <c r="L10" s="2">
        <f aca="true" t="shared" si="2" ref="L10:L19">J10/K10</f>
        <v>0.5</v>
      </c>
      <c r="M10" s="2">
        <v>44</v>
      </c>
      <c r="N10" s="2">
        <f>L10*M10</f>
        <v>22</v>
      </c>
      <c r="O10" s="2">
        <v>4000</v>
      </c>
      <c r="P10" s="2">
        <v>24</v>
      </c>
      <c r="Q10" s="2">
        <f aca="true" t="shared" si="3" ref="Q10:Q19">I10/P10</f>
        <v>0.0625</v>
      </c>
      <c r="R10" s="3">
        <f aca="true" t="shared" si="4" ref="R10:R19">N10-Q10</f>
        <v>21.9375</v>
      </c>
      <c r="S10" s="3">
        <f aca="true" t="shared" si="5" ref="S10:S19">I10/R10*1000</f>
        <v>68.37606837606839</v>
      </c>
      <c r="T10" s="3">
        <f aca="true" t="shared" si="6" ref="T10:T19">I10*R10</f>
        <v>32.90625</v>
      </c>
    </row>
    <row r="11" spans="5:20" ht="12.75">
      <c r="E11" s="2">
        <v>6</v>
      </c>
      <c r="F11" s="2">
        <v>120</v>
      </c>
      <c r="G11" s="2">
        <f t="shared" si="0"/>
        <v>0.05</v>
      </c>
      <c r="H11" s="2">
        <v>60</v>
      </c>
      <c r="I11" s="2">
        <f t="shared" si="1"/>
        <v>3</v>
      </c>
      <c r="J11" s="2">
        <v>60</v>
      </c>
      <c r="K11" s="2">
        <v>120</v>
      </c>
      <c r="L11" s="2">
        <f t="shared" si="2"/>
        <v>0.5</v>
      </c>
      <c r="M11" s="2">
        <v>84</v>
      </c>
      <c r="N11" s="2">
        <f>L11*M11</f>
        <v>42</v>
      </c>
      <c r="O11" s="2">
        <v>4000</v>
      </c>
      <c r="P11" s="2">
        <v>24</v>
      </c>
      <c r="Q11" s="2">
        <f t="shared" si="3"/>
        <v>0.125</v>
      </c>
      <c r="R11" s="3">
        <f t="shared" si="4"/>
        <v>41.875</v>
      </c>
      <c r="S11" s="3">
        <f t="shared" si="5"/>
        <v>71.64179104477613</v>
      </c>
      <c r="T11" s="3">
        <f t="shared" si="6"/>
        <v>125.625</v>
      </c>
    </row>
    <row r="12" spans="5:20" ht="12.75">
      <c r="E12" s="2">
        <v>6</v>
      </c>
      <c r="F12" s="2">
        <v>120</v>
      </c>
      <c r="G12" s="2">
        <f t="shared" si="0"/>
        <v>0.05</v>
      </c>
      <c r="H12" s="2">
        <v>90</v>
      </c>
      <c r="I12" s="2">
        <f t="shared" si="1"/>
        <v>4.5</v>
      </c>
      <c r="J12" s="2">
        <v>120</v>
      </c>
      <c r="K12" s="2">
        <v>120</v>
      </c>
      <c r="L12" s="2">
        <f t="shared" si="2"/>
        <v>1</v>
      </c>
      <c r="M12" s="2">
        <v>66</v>
      </c>
      <c r="N12" s="2">
        <f>L12*M12</f>
        <v>66</v>
      </c>
      <c r="O12" s="2">
        <v>4000</v>
      </c>
      <c r="P12" s="2">
        <v>24</v>
      </c>
      <c r="Q12" s="2">
        <f t="shared" si="3"/>
        <v>0.1875</v>
      </c>
      <c r="R12" s="3">
        <f t="shared" si="4"/>
        <v>65.8125</v>
      </c>
      <c r="S12" s="3">
        <f t="shared" si="5"/>
        <v>68.37606837606839</v>
      </c>
      <c r="T12" s="3">
        <f t="shared" si="6"/>
        <v>296.15625</v>
      </c>
    </row>
    <row r="13" spans="5:20" ht="12.75">
      <c r="E13" s="2">
        <v>6</v>
      </c>
      <c r="F13" s="2">
        <v>120</v>
      </c>
      <c r="G13" s="2">
        <f t="shared" si="0"/>
        <v>0.05</v>
      </c>
      <c r="H13" s="2">
        <v>120</v>
      </c>
      <c r="I13" s="2">
        <f t="shared" si="1"/>
        <v>6</v>
      </c>
      <c r="J13" s="2">
        <v>120</v>
      </c>
      <c r="K13" s="2">
        <v>120</v>
      </c>
      <c r="L13" s="2">
        <f t="shared" si="2"/>
        <v>1</v>
      </c>
      <c r="M13" s="2">
        <v>89</v>
      </c>
      <c r="N13" s="2">
        <f>L13*M13</f>
        <v>89</v>
      </c>
      <c r="O13" s="2">
        <v>4000</v>
      </c>
      <c r="P13" s="2">
        <v>24</v>
      </c>
      <c r="Q13" s="2">
        <f t="shared" si="3"/>
        <v>0.25</v>
      </c>
      <c r="R13" s="3">
        <f t="shared" si="4"/>
        <v>88.75</v>
      </c>
      <c r="S13" s="3">
        <f t="shared" si="5"/>
        <v>67.6056338028169</v>
      </c>
      <c r="T13" s="3">
        <f t="shared" si="6"/>
        <v>532.5</v>
      </c>
    </row>
    <row r="14" spans="5:20" ht="12.75">
      <c r="E14" s="2">
        <v>12</v>
      </c>
      <c r="F14" s="2">
        <v>120</v>
      </c>
      <c r="G14" s="2">
        <f t="shared" si="0"/>
        <v>0.1</v>
      </c>
      <c r="H14" s="2">
        <v>75</v>
      </c>
      <c r="I14" s="2">
        <f t="shared" si="1"/>
        <v>7.5</v>
      </c>
      <c r="J14" s="2">
        <v>300</v>
      </c>
      <c r="K14" s="2">
        <v>120</v>
      </c>
      <c r="L14" s="2">
        <f t="shared" si="2"/>
        <v>2.5</v>
      </c>
      <c r="M14" s="2">
        <v>110</v>
      </c>
      <c r="N14" s="2">
        <v>110</v>
      </c>
      <c r="O14" s="2">
        <v>4000</v>
      </c>
      <c r="P14" s="2">
        <v>48</v>
      </c>
      <c r="Q14" s="2">
        <f t="shared" si="3"/>
        <v>0.15625</v>
      </c>
      <c r="R14" s="3">
        <f t="shared" si="4"/>
        <v>109.84375</v>
      </c>
      <c r="S14" s="3">
        <f t="shared" si="5"/>
        <v>68.27880512091039</v>
      </c>
      <c r="T14" s="3">
        <f t="shared" si="6"/>
        <v>823.828125</v>
      </c>
    </row>
    <row r="15" spans="5:20" ht="12.75">
      <c r="E15" s="2">
        <v>12</v>
      </c>
      <c r="F15" s="2">
        <v>120</v>
      </c>
      <c r="G15" s="2">
        <f t="shared" si="0"/>
        <v>0.1</v>
      </c>
      <c r="H15" s="2">
        <v>90</v>
      </c>
      <c r="I15" s="2">
        <f t="shared" si="1"/>
        <v>9</v>
      </c>
      <c r="J15" s="2">
        <v>300</v>
      </c>
      <c r="K15" s="2">
        <v>120</v>
      </c>
      <c r="L15" s="2">
        <f t="shared" si="2"/>
        <v>2.5</v>
      </c>
      <c r="M15" s="2">
        <v>53</v>
      </c>
      <c r="N15" s="2">
        <f>L15*M15</f>
        <v>132.5</v>
      </c>
      <c r="O15" s="2">
        <v>4000</v>
      </c>
      <c r="P15" s="2">
        <v>48</v>
      </c>
      <c r="Q15" s="2">
        <f t="shared" si="3"/>
        <v>0.1875</v>
      </c>
      <c r="R15" s="3">
        <f t="shared" si="4"/>
        <v>132.3125</v>
      </c>
      <c r="S15" s="3">
        <f t="shared" si="5"/>
        <v>68.0207841284837</v>
      </c>
      <c r="T15" s="3">
        <f t="shared" si="6"/>
        <v>1190.8125</v>
      </c>
    </row>
    <row r="16" spans="5:20" ht="12.75">
      <c r="E16" s="2">
        <v>12</v>
      </c>
      <c r="F16" s="2">
        <v>120</v>
      </c>
      <c r="G16" s="2">
        <f t="shared" si="0"/>
        <v>0.1</v>
      </c>
      <c r="H16" s="2">
        <v>105</v>
      </c>
      <c r="I16" s="2">
        <f t="shared" si="1"/>
        <v>10.5</v>
      </c>
      <c r="J16" s="2">
        <v>300</v>
      </c>
      <c r="K16" s="2">
        <v>120</v>
      </c>
      <c r="L16" s="2">
        <f t="shared" si="2"/>
        <v>2.5</v>
      </c>
      <c r="M16" s="2">
        <v>60</v>
      </c>
      <c r="N16" s="2">
        <f>L16*M16</f>
        <v>150</v>
      </c>
      <c r="O16" s="2">
        <v>4000</v>
      </c>
      <c r="P16" s="2">
        <v>48</v>
      </c>
      <c r="Q16" s="2">
        <f t="shared" si="3"/>
        <v>0.21875</v>
      </c>
      <c r="R16" s="3">
        <f t="shared" si="4"/>
        <v>149.78125</v>
      </c>
      <c r="S16" s="3">
        <f t="shared" si="5"/>
        <v>70.1022324222825</v>
      </c>
      <c r="T16" s="3">
        <f t="shared" si="6"/>
        <v>1572.703125</v>
      </c>
    </row>
    <row r="17" spans="5:20" ht="12.75">
      <c r="E17" s="2">
        <v>12</v>
      </c>
      <c r="F17" s="2">
        <v>120</v>
      </c>
      <c r="G17" s="2">
        <f t="shared" si="0"/>
        <v>0.1</v>
      </c>
      <c r="H17" s="2">
        <v>120</v>
      </c>
      <c r="I17" s="2">
        <f t="shared" si="1"/>
        <v>12</v>
      </c>
      <c r="J17" s="2">
        <v>300</v>
      </c>
      <c r="K17" s="2">
        <v>120</v>
      </c>
      <c r="L17" s="2">
        <f t="shared" si="2"/>
        <v>2.5</v>
      </c>
      <c r="M17" s="2">
        <v>71</v>
      </c>
      <c r="N17" s="2">
        <f>L17*M17</f>
        <v>177.5</v>
      </c>
      <c r="O17" s="2">
        <v>4000</v>
      </c>
      <c r="P17" s="2">
        <v>48</v>
      </c>
      <c r="Q17" s="2">
        <f t="shared" si="3"/>
        <v>0.25</v>
      </c>
      <c r="R17" s="3">
        <f t="shared" si="4"/>
        <v>177.25</v>
      </c>
      <c r="S17" s="3">
        <f t="shared" si="5"/>
        <v>67.70098730606489</v>
      </c>
      <c r="T17" s="3">
        <f t="shared" si="6"/>
        <v>2127</v>
      </c>
    </row>
    <row r="18" spans="5:20" ht="12.75">
      <c r="E18" s="2">
        <v>30</v>
      </c>
      <c r="F18" s="2">
        <v>120</v>
      </c>
      <c r="G18" s="2">
        <f t="shared" si="0"/>
        <v>0.25</v>
      </c>
      <c r="H18" s="2">
        <v>54</v>
      </c>
      <c r="I18" s="2">
        <f t="shared" si="1"/>
        <v>13.5</v>
      </c>
      <c r="J18" s="2">
        <v>300</v>
      </c>
      <c r="K18" s="2">
        <v>120</v>
      </c>
      <c r="L18" s="2">
        <f t="shared" si="2"/>
        <v>2.5</v>
      </c>
      <c r="M18" s="2">
        <v>79</v>
      </c>
      <c r="N18" s="2">
        <f>L18*M18</f>
        <v>197.5</v>
      </c>
      <c r="O18" s="2">
        <v>4000</v>
      </c>
      <c r="P18" s="2">
        <v>120</v>
      </c>
      <c r="Q18" s="2">
        <f t="shared" si="3"/>
        <v>0.1125</v>
      </c>
      <c r="R18" s="3">
        <f t="shared" si="4"/>
        <v>197.3875</v>
      </c>
      <c r="S18" s="3">
        <f t="shared" si="5"/>
        <v>68.39338863909822</v>
      </c>
      <c r="T18" s="3">
        <f t="shared" si="6"/>
        <v>2664.73125</v>
      </c>
    </row>
    <row r="19" spans="5:20" ht="12.75">
      <c r="E19" s="2">
        <v>30</v>
      </c>
      <c r="F19" s="2">
        <v>120</v>
      </c>
      <c r="G19" s="2">
        <f t="shared" si="0"/>
        <v>0.25</v>
      </c>
      <c r="H19" s="2">
        <v>80</v>
      </c>
      <c r="I19" s="2">
        <f t="shared" si="1"/>
        <v>20</v>
      </c>
      <c r="J19" s="2">
        <v>300</v>
      </c>
      <c r="K19" s="2">
        <v>120</v>
      </c>
      <c r="L19" s="2">
        <f t="shared" si="2"/>
        <v>2.5</v>
      </c>
      <c r="M19" s="2">
        <v>117</v>
      </c>
      <c r="N19" s="2">
        <f>L19*M19</f>
        <v>292.5</v>
      </c>
      <c r="O19" s="2">
        <v>4000</v>
      </c>
      <c r="P19" s="2">
        <v>120</v>
      </c>
      <c r="Q19" s="2">
        <f t="shared" si="3"/>
        <v>0.16666666666666666</v>
      </c>
      <c r="R19" s="3">
        <f t="shared" si="4"/>
        <v>292.3333333333333</v>
      </c>
      <c r="S19" s="3">
        <f t="shared" si="5"/>
        <v>68.41505131128848</v>
      </c>
      <c r="T19" s="3">
        <f t="shared" si="6"/>
        <v>5846.666666666666</v>
      </c>
    </row>
    <row r="30" ht="12.75">
      <c r="B30" s="4"/>
    </row>
    <row r="40" ht="12.75">
      <c r="B40" s="4" t="s">
        <v>14</v>
      </c>
    </row>
    <row r="41" ht="12.75">
      <c r="D41" t="s">
        <v>22</v>
      </c>
    </row>
  </sheetData>
  <sheetProtection/>
  <printOptions/>
  <pageMargins left="0.37" right="0.1968503937007874" top="0.1968503937007874" bottom="0.1968503937007874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8"/>
  <sheetViews>
    <sheetView zoomScalePageLayoutView="0" workbookViewId="0" topLeftCell="A4">
      <selection activeCell="X26" sqref="X26"/>
    </sheetView>
  </sheetViews>
  <sheetFormatPr defaultColWidth="9.140625" defaultRowHeight="12.75"/>
  <cols>
    <col min="2" max="2" width="4.28125" style="0" customWidth="1"/>
    <col min="3" max="3" width="5.421875" style="0" customWidth="1"/>
    <col min="4" max="4" width="6.00390625" style="0" customWidth="1"/>
    <col min="5" max="5" width="4.8515625" style="0" customWidth="1"/>
    <col min="6" max="7" width="5.421875" style="0" customWidth="1"/>
    <col min="8" max="8" width="5.28125" style="0" customWidth="1"/>
    <col min="9" max="9" width="4.421875" style="0" customWidth="1"/>
    <col min="10" max="10" width="5.28125" style="0" customWidth="1"/>
    <col min="11" max="11" width="5.8515625" style="0" customWidth="1"/>
    <col min="12" max="12" width="6.28125" style="0" customWidth="1"/>
    <col min="13" max="13" width="4.8515625" style="0" customWidth="1"/>
    <col min="14" max="14" width="6.28125" style="0" customWidth="1"/>
    <col min="15" max="15" width="7.28125" style="0" customWidth="1"/>
    <col min="16" max="16" width="5.00390625" style="0" customWidth="1"/>
    <col min="17" max="17" width="6.28125" style="0" customWidth="1"/>
    <col min="18" max="18" width="7.7109375" style="0" customWidth="1"/>
  </cols>
  <sheetData>
    <row r="2" ht="23.25">
      <c r="N2" s="5" t="s">
        <v>15</v>
      </c>
    </row>
    <row r="3" ht="15.75">
      <c r="N3" s="6" t="s">
        <v>16</v>
      </c>
    </row>
    <row r="5" spans="6:16" ht="12.75">
      <c r="F5" t="s">
        <v>17</v>
      </c>
      <c r="P5" t="s">
        <v>18</v>
      </c>
    </row>
    <row r="7" ht="12.75">
      <c r="F7" t="s">
        <v>21</v>
      </c>
    </row>
    <row r="9" spans="5:20" ht="12.75">
      <c r="E9" s="1" t="s">
        <v>0</v>
      </c>
      <c r="F9" s="1" t="s">
        <v>1</v>
      </c>
      <c r="G9" s="1" t="s">
        <v>2</v>
      </c>
      <c r="H9" s="1" t="s">
        <v>3</v>
      </c>
      <c r="I9" s="1" t="s">
        <v>4</v>
      </c>
      <c r="J9" s="1" t="s">
        <v>0</v>
      </c>
      <c r="K9" s="1" t="s">
        <v>1</v>
      </c>
      <c r="L9" s="1" t="s">
        <v>5</v>
      </c>
      <c r="M9" s="1" t="s">
        <v>3</v>
      </c>
      <c r="N9" s="1" t="s">
        <v>6</v>
      </c>
      <c r="O9" s="1" t="s">
        <v>7</v>
      </c>
      <c r="P9" s="1" t="s">
        <v>8</v>
      </c>
      <c r="Q9" s="1" t="s">
        <v>9</v>
      </c>
      <c r="R9" s="1" t="s">
        <v>12</v>
      </c>
      <c r="S9" s="1" t="s">
        <v>10</v>
      </c>
      <c r="T9" s="1" t="s">
        <v>11</v>
      </c>
    </row>
    <row r="10" spans="5:20" ht="12.75">
      <c r="E10" s="2">
        <v>6</v>
      </c>
      <c r="F10" s="2">
        <v>120</v>
      </c>
      <c r="G10" s="2">
        <f aca="true" t="shared" si="0" ref="G10:G19">E10/F10</f>
        <v>0.05</v>
      </c>
      <c r="H10" s="2">
        <v>30</v>
      </c>
      <c r="I10" s="2">
        <f aca="true" t="shared" si="1" ref="I10:I19">G10*H10</f>
        <v>1.5</v>
      </c>
      <c r="J10" s="2">
        <v>60</v>
      </c>
      <c r="K10" s="2">
        <v>120</v>
      </c>
      <c r="L10" s="2">
        <f aca="true" t="shared" si="2" ref="L10:L19">J10/K10</f>
        <v>0.5</v>
      </c>
      <c r="M10" s="2">
        <v>51</v>
      </c>
      <c r="N10" s="2">
        <f aca="true" t="shared" si="3" ref="N10:N19">L10*M10</f>
        <v>25.5</v>
      </c>
      <c r="O10" s="2">
        <v>4000</v>
      </c>
      <c r="P10" s="2">
        <v>24</v>
      </c>
      <c r="Q10" s="3">
        <f aca="true" t="shared" si="4" ref="Q10:Q19">I10/P10</f>
        <v>0.0625</v>
      </c>
      <c r="R10" s="3">
        <f aca="true" t="shared" si="5" ref="R10:R19">N10-Q10</f>
        <v>25.4375</v>
      </c>
      <c r="S10" s="7">
        <f aca="true" t="shared" si="6" ref="S10:S19">I10/R10*1000</f>
        <v>58.96805896805897</v>
      </c>
      <c r="T10" s="3">
        <f aca="true" t="shared" si="7" ref="T10:T19">I10*R10</f>
        <v>38.15625</v>
      </c>
    </row>
    <row r="11" spans="5:20" ht="12.75">
      <c r="E11" s="2">
        <v>6</v>
      </c>
      <c r="F11" s="2">
        <v>120</v>
      </c>
      <c r="G11" s="2">
        <f t="shared" si="0"/>
        <v>0.05</v>
      </c>
      <c r="H11" s="2">
        <v>60</v>
      </c>
      <c r="I11" s="2">
        <f t="shared" si="1"/>
        <v>3</v>
      </c>
      <c r="J11" s="2">
        <v>60</v>
      </c>
      <c r="K11" s="2">
        <v>120</v>
      </c>
      <c r="L11" s="2">
        <f t="shared" si="2"/>
        <v>0.5</v>
      </c>
      <c r="M11" s="2">
        <v>106</v>
      </c>
      <c r="N11" s="2">
        <f t="shared" si="3"/>
        <v>53</v>
      </c>
      <c r="O11" s="2">
        <v>4000</v>
      </c>
      <c r="P11" s="2">
        <v>24</v>
      </c>
      <c r="Q11" s="3">
        <f t="shared" si="4"/>
        <v>0.125</v>
      </c>
      <c r="R11" s="3">
        <f t="shared" si="5"/>
        <v>52.875</v>
      </c>
      <c r="S11" s="7">
        <f t="shared" si="6"/>
        <v>56.737588652482266</v>
      </c>
      <c r="T11" s="3">
        <f t="shared" si="7"/>
        <v>158.625</v>
      </c>
    </row>
    <row r="12" spans="5:20" ht="12.75">
      <c r="E12" s="2">
        <v>6</v>
      </c>
      <c r="F12" s="2">
        <v>120</v>
      </c>
      <c r="G12" s="2">
        <f t="shared" si="0"/>
        <v>0.05</v>
      </c>
      <c r="H12" s="2">
        <v>90</v>
      </c>
      <c r="I12" s="2">
        <f t="shared" si="1"/>
        <v>4.5</v>
      </c>
      <c r="J12" s="2">
        <v>120</v>
      </c>
      <c r="K12" s="2">
        <v>120</v>
      </c>
      <c r="L12" s="2">
        <f t="shared" si="2"/>
        <v>1</v>
      </c>
      <c r="M12" s="2">
        <v>80</v>
      </c>
      <c r="N12" s="2">
        <f t="shared" si="3"/>
        <v>80</v>
      </c>
      <c r="O12" s="2">
        <v>4000</v>
      </c>
      <c r="P12" s="2">
        <v>24</v>
      </c>
      <c r="Q12" s="3">
        <f t="shared" si="4"/>
        <v>0.1875</v>
      </c>
      <c r="R12" s="3">
        <f t="shared" si="5"/>
        <v>79.8125</v>
      </c>
      <c r="S12" s="7">
        <f t="shared" si="6"/>
        <v>56.38214565387627</v>
      </c>
      <c r="T12" s="3">
        <f t="shared" si="7"/>
        <v>359.15625</v>
      </c>
    </row>
    <row r="13" spans="5:20" ht="12.75">
      <c r="E13" s="2">
        <v>6</v>
      </c>
      <c r="F13" s="2">
        <v>120</v>
      </c>
      <c r="G13" s="2">
        <f t="shared" si="0"/>
        <v>0.05</v>
      </c>
      <c r="H13" s="2">
        <v>120</v>
      </c>
      <c r="I13" s="2">
        <f t="shared" si="1"/>
        <v>6</v>
      </c>
      <c r="J13" s="2">
        <v>120</v>
      </c>
      <c r="K13" s="2">
        <v>120</v>
      </c>
      <c r="L13" s="2">
        <f t="shared" si="2"/>
        <v>1</v>
      </c>
      <c r="M13" s="2">
        <v>108</v>
      </c>
      <c r="N13" s="2">
        <f t="shared" si="3"/>
        <v>108</v>
      </c>
      <c r="O13" s="2">
        <v>4000</v>
      </c>
      <c r="P13" s="2">
        <v>24</v>
      </c>
      <c r="Q13" s="3">
        <f t="shared" si="4"/>
        <v>0.25</v>
      </c>
      <c r="R13" s="3">
        <f t="shared" si="5"/>
        <v>107.75</v>
      </c>
      <c r="S13" s="7">
        <f t="shared" si="6"/>
        <v>55.68445475638051</v>
      </c>
      <c r="T13" s="3">
        <f t="shared" si="7"/>
        <v>646.5</v>
      </c>
    </row>
    <row r="14" spans="5:20" ht="12.75">
      <c r="E14" s="2">
        <v>12</v>
      </c>
      <c r="F14" s="2">
        <v>120</v>
      </c>
      <c r="G14" s="2">
        <f t="shared" si="0"/>
        <v>0.1</v>
      </c>
      <c r="H14" s="2">
        <v>75</v>
      </c>
      <c r="I14" s="2">
        <f t="shared" si="1"/>
        <v>7.5</v>
      </c>
      <c r="J14" s="2">
        <v>300</v>
      </c>
      <c r="K14" s="2">
        <v>120</v>
      </c>
      <c r="L14" s="2">
        <f t="shared" si="2"/>
        <v>2.5</v>
      </c>
      <c r="M14" s="2">
        <v>54</v>
      </c>
      <c r="N14" s="2">
        <f t="shared" si="3"/>
        <v>135</v>
      </c>
      <c r="O14" s="2">
        <v>4000</v>
      </c>
      <c r="P14" s="2">
        <v>48</v>
      </c>
      <c r="Q14" s="3">
        <f t="shared" si="4"/>
        <v>0.15625</v>
      </c>
      <c r="R14" s="3">
        <f t="shared" si="5"/>
        <v>134.84375</v>
      </c>
      <c r="S14" s="7">
        <f t="shared" si="6"/>
        <v>55.6199304750869</v>
      </c>
      <c r="T14" s="3">
        <f t="shared" si="7"/>
        <v>1011.328125</v>
      </c>
    </row>
    <row r="15" spans="5:20" ht="12.75">
      <c r="E15" s="2">
        <v>12</v>
      </c>
      <c r="F15" s="2">
        <v>120</v>
      </c>
      <c r="G15" s="2">
        <f t="shared" si="0"/>
        <v>0.1</v>
      </c>
      <c r="H15" s="2">
        <v>90</v>
      </c>
      <c r="I15" s="2">
        <f t="shared" si="1"/>
        <v>9</v>
      </c>
      <c r="J15" s="2">
        <v>300</v>
      </c>
      <c r="K15" s="2">
        <v>120</v>
      </c>
      <c r="L15" s="2">
        <f t="shared" si="2"/>
        <v>2.5</v>
      </c>
      <c r="M15" s="2">
        <v>60</v>
      </c>
      <c r="N15" s="2">
        <f t="shared" si="3"/>
        <v>150</v>
      </c>
      <c r="O15" s="2">
        <v>4000</v>
      </c>
      <c r="P15" s="2">
        <v>48</v>
      </c>
      <c r="Q15" s="3">
        <f t="shared" si="4"/>
        <v>0.1875</v>
      </c>
      <c r="R15" s="3">
        <f t="shared" si="5"/>
        <v>149.8125</v>
      </c>
      <c r="S15" s="7">
        <f t="shared" si="6"/>
        <v>60.07509386733417</v>
      </c>
      <c r="T15" s="3">
        <f t="shared" si="7"/>
        <v>1348.3125</v>
      </c>
    </row>
    <row r="16" spans="5:20" ht="12.75">
      <c r="E16" s="2">
        <v>12</v>
      </c>
      <c r="F16" s="2">
        <v>120</v>
      </c>
      <c r="G16" s="2">
        <f t="shared" si="0"/>
        <v>0.1</v>
      </c>
      <c r="H16" s="2">
        <v>105</v>
      </c>
      <c r="I16" s="2">
        <f t="shared" si="1"/>
        <v>10.5</v>
      </c>
      <c r="J16" s="2">
        <v>300</v>
      </c>
      <c r="K16" s="2">
        <v>120</v>
      </c>
      <c r="L16" s="2">
        <f t="shared" si="2"/>
        <v>2.5</v>
      </c>
      <c r="M16" s="2">
        <v>76</v>
      </c>
      <c r="N16" s="2">
        <f t="shared" si="3"/>
        <v>190</v>
      </c>
      <c r="O16" s="2">
        <v>4000</v>
      </c>
      <c r="P16" s="2">
        <v>48</v>
      </c>
      <c r="Q16" s="3">
        <f t="shared" si="4"/>
        <v>0.21875</v>
      </c>
      <c r="R16" s="3">
        <f t="shared" si="5"/>
        <v>189.78125</v>
      </c>
      <c r="S16" s="7">
        <f t="shared" si="6"/>
        <v>55.32685657829738</v>
      </c>
      <c r="T16" s="3">
        <f t="shared" si="7"/>
        <v>1992.703125</v>
      </c>
    </row>
    <row r="17" spans="5:20" ht="12.75">
      <c r="E17" s="2">
        <v>12</v>
      </c>
      <c r="F17" s="2">
        <v>120</v>
      </c>
      <c r="G17" s="2">
        <f t="shared" si="0"/>
        <v>0.1</v>
      </c>
      <c r="H17" s="2">
        <v>120</v>
      </c>
      <c r="I17" s="2">
        <f t="shared" si="1"/>
        <v>12</v>
      </c>
      <c r="J17" s="2">
        <v>300</v>
      </c>
      <c r="K17" s="2">
        <v>120</v>
      </c>
      <c r="L17" s="2">
        <f t="shared" si="2"/>
        <v>2.5</v>
      </c>
      <c r="M17" s="2">
        <v>87</v>
      </c>
      <c r="N17" s="2">
        <f t="shared" si="3"/>
        <v>217.5</v>
      </c>
      <c r="O17" s="2">
        <v>4000</v>
      </c>
      <c r="P17" s="2">
        <v>48</v>
      </c>
      <c r="Q17" s="3">
        <f t="shared" si="4"/>
        <v>0.25</v>
      </c>
      <c r="R17" s="3">
        <f t="shared" si="5"/>
        <v>217.25</v>
      </c>
      <c r="S17" s="7">
        <f t="shared" si="6"/>
        <v>55.235903337169155</v>
      </c>
      <c r="T17" s="3">
        <f t="shared" si="7"/>
        <v>2607</v>
      </c>
    </row>
    <row r="18" spans="5:20" ht="12.75">
      <c r="E18" s="2">
        <v>30</v>
      </c>
      <c r="F18" s="2">
        <v>120</v>
      </c>
      <c r="G18" s="2">
        <f t="shared" si="0"/>
        <v>0.25</v>
      </c>
      <c r="H18" s="2">
        <v>54</v>
      </c>
      <c r="I18" s="2">
        <f t="shared" si="1"/>
        <v>13.5</v>
      </c>
      <c r="J18" s="2">
        <v>300</v>
      </c>
      <c r="K18" s="2">
        <v>120</v>
      </c>
      <c r="L18" s="2">
        <f t="shared" si="2"/>
        <v>2.5</v>
      </c>
      <c r="M18" s="2">
        <v>100</v>
      </c>
      <c r="N18" s="2">
        <f t="shared" si="3"/>
        <v>250</v>
      </c>
      <c r="O18" s="2">
        <v>4000</v>
      </c>
      <c r="P18" s="2">
        <v>120</v>
      </c>
      <c r="Q18" s="3">
        <f t="shared" si="4"/>
        <v>0.1125</v>
      </c>
      <c r="R18" s="3">
        <f t="shared" si="5"/>
        <v>249.8875</v>
      </c>
      <c r="S18" s="7">
        <f t="shared" si="6"/>
        <v>54.02431093992296</v>
      </c>
      <c r="T18" s="3">
        <f t="shared" si="7"/>
        <v>3373.48125</v>
      </c>
    </row>
    <row r="19" spans="5:20" ht="12.75">
      <c r="E19" s="8">
        <v>30</v>
      </c>
      <c r="F19" s="8">
        <v>120</v>
      </c>
      <c r="G19" s="8">
        <f t="shared" si="0"/>
        <v>0.25</v>
      </c>
      <c r="H19" s="8">
        <v>80</v>
      </c>
      <c r="I19" s="8">
        <f t="shared" si="1"/>
        <v>20</v>
      </c>
      <c r="J19" s="8">
        <v>600</v>
      </c>
      <c r="K19" s="8">
        <v>120</v>
      </c>
      <c r="L19" s="8">
        <f t="shared" si="2"/>
        <v>5</v>
      </c>
      <c r="M19" s="8">
        <v>74</v>
      </c>
      <c r="N19" s="8">
        <f t="shared" si="3"/>
        <v>370</v>
      </c>
      <c r="O19" s="8">
        <v>4000</v>
      </c>
      <c r="P19" s="8">
        <v>120</v>
      </c>
      <c r="Q19" s="9">
        <f t="shared" si="4"/>
        <v>0.16666666666666666</v>
      </c>
      <c r="R19" s="9">
        <f t="shared" si="5"/>
        <v>369.8333333333333</v>
      </c>
      <c r="S19" s="9">
        <f t="shared" si="6"/>
        <v>54.078413699864804</v>
      </c>
      <c r="T19" s="9">
        <f t="shared" si="7"/>
        <v>7396.666666666666</v>
      </c>
    </row>
    <row r="36" ht="12.75">
      <c r="B36" s="4" t="s">
        <v>19</v>
      </c>
    </row>
    <row r="38" ht="12.75">
      <c r="D38" t="s">
        <v>20</v>
      </c>
    </row>
  </sheetData>
  <sheetProtection/>
  <printOptions/>
  <pageMargins left="0.33" right="0.1968503937007874" top="0.1968503937007874" bottom="0.1968503937007874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Luky</dc:creator>
  <cp:keywords/>
  <dc:description/>
  <cp:lastModifiedBy>stiflerz</cp:lastModifiedBy>
  <cp:lastPrinted>2011-03-09T19:28:25Z</cp:lastPrinted>
  <dcterms:created xsi:type="dcterms:W3CDTF">2011-03-07T12:50:23Z</dcterms:created>
  <dcterms:modified xsi:type="dcterms:W3CDTF">2011-08-15T17:53:22Z</dcterms:modified>
  <cp:category/>
  <cp:version/>
  <cp:contentType/>
  <cp:contentStatus/>
</cp:coreProperties>
</file>